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C4CCCF87-4558-4FE6-97F1-7B63E71A6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B49" i="2"/>
  <c r="C48" i="2"/>
  <c r="C59" i="2" s="1"/>
  <c r="B48" i="2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59" i="2" l="1"/>
  <c r="B61" i="2"/>
  <c r="C61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<sst xmlns="http://schemas.openxmlformats.org/spreadsheetml/2006/main" count="58" uniqueCount="50">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</sst>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1389062</xdr:colOff>
      <xdr:row>70</xdr:row>
      <xdr:rowOff>47625</xdr:rowOff>
    </xdr:from>
    <xdr:to>
      <xdr:col>2</xdr:col>
      <xdr:colOff>850692</xdr:colOff>
      <xdr:row>75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ABC32F4-BEC6-4DE1-8C78-18EBDD81A650}"/>
            </a:ext>
          </a:extLst>
        </xdr:cNvPr>
        <xdr:cNvSpPr txBox="1"/>
      </xdr:nvSpPr>
      <xdr:spPr>
        <a:xfrm>
          <a:off x="1389062" y="1087437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31" zoomScale="120" zoomScaleNormal="120" workbookViewId="0">
      <selection activeCell="E61" sqref="E6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10002853.15</v>
      </c>
      <c r="C4" s="13">
        <f>SUM(C5:C14)</f>
        <v>18602511.009999998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2941.62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662599.22</v>
      </c>
      <c r="C11" s="14">
        <v>1166199.99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9340253.9299999997</v>
      </c>
      <c r="C13" s="14">
        <v>17433369.399999999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SUM(B17:B32)</f>
        <v>7685421.120000001</v>
      </c>
      <c r="C16" s="13">
        <f>SUM(C17:C32)</f>
        <v>17679577.939999998</v>
      </c>
    </row>
    <row r="17" spans="1:3" ht="11.25" customHeight="1" x14ac:dyDescent="0.2">
      <c r="A17" s="7" t="s">
        <v>14</v>
      </c>
      <c r="B17" s="14">
        <v>6123254.8499999996</v>
      </c>
      <c r="C17" s="14">
        <v>12970304.34</v>
      </c>
    </row>
    <row r="18" spans="1:3" ht="11.25" customHeight="1" x14ac:dyDescent="0.2">
      <c r="A18" s="7" t="s">
        <v>15</v>
      </c>
      <c r="B18" s="14">
        <v>166678.82</v>
      </c>
      <c r="C18" s="14">
        <v>609652.93999999994</v>
      </c>
    </row>
    <row r="19" spans="1:3" ht="11.25" customHeight="1" x14ac:dyDescent="0.2">
      <c r="A19" s="7" t="s">
        <v>16</v>
      </c>
      <c r="B19" s="14">
        <v>387787.61</v>
      </c>
      <c r="C19" s="14">
        <v>1630288.43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972414.44</v>
      </c>
      <c r="C23" s="14">
        <v>2390920.23</v>
      </c>
    </row>
    <row r="24" spans="1:3" ht="11.25" customHeight="1" x14ac:dyDescent="0.2">
      <c r="A24" s="7" t="s">
        <v>21</v>
      </c>
      <c r="B24" s="14">
        <v>35285.4</v>
      </c>
      <c r="C24" s="14">
        <v>78412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2317432.0299999993</v>
      </c>
      <c r="C33" s="13">
        <f>C4-C16</f>
        <v>922933.0700000003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250000</v>
      </c>
      <c r="C41" s="13">
        <f>SUM(C42:C44)</f>
        <v>75519.88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250000</v>
      </c>
      <c r="C43" s="14">
        <v>75519.88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-250000</v>
      </c>
      <c r="C45" s="13">
        <f>C36-C41</f>
        <v>-75519.88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657259.19999999995</v>
      </c>
      <c r="C54" s="13">
        <f>SUM(C55+C58)</f>
        <v>1078880.47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657259.19999999995</v>
      </c>
      <c r="C58" s="14">
        <v>1078880.47</v>
      </c>
    </row>
    <row r="59" spans="1:3" ht="11.25" customHeight="1" x14ac:dyDescent="0.2">
      <c r="A59" s="4" t="s">
        <v>44</v>
      </c>
      <c r="B59" s="13">
        <f>B48-B54</f>
        <v>-657259.19999999995</v>
      </c>
      <c r="C59" s="13">
        <f>C48-C54</f>
        <v>-1078880.47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1410172.8299999994</v>
      </c>
      <c r="C61" s="13">
        <f>C59+C45+C33</f>
        <v>-231467.2799999998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4970788.01</v>
      </c>
      <c r="C63" s="13">
        <v>5202255.29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6380960.8399999999</v>
      </c>
      <c r="C65" s="13">
        <v>4970788.01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2012-12-11T20:31:36Z</dcterms:created>
  <dcterms:modified xsi:type="dcterms:W3CDTF">2025-07-23T23:23:44Z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